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Dashboard" sheetId="2" state="visible" r:id="rId2"/>
    <sheet xmlns:r="http://schemas.openxmlformats.org/officeDocument/2006/relationships" name="Monthly cashflow" sheetId="3" state="visible" r:id="rId3"/>
    <sheet xmlns:r="http://schemas.openxmlformats.org/officeDocument/2006/relationships" name="Asset portfolio" sheetId="4" state="visible" r:id="rId4"/>
    <sheet xmlns:r="http://schemas.openxmlformats.org/officeDocument/2006/relationships" name="Insurance summary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,##0;[Red]-#,##0"/>
    <numFmt numFmtId="165" formatCode="0.0&quot;×&quot;"/>
    <numFmt numFmtId="166" formatCode="0.0&quot; mo&quot;"/>
  </numFmts>
  <fonts count="16">
    <font>
      <name val="Calibri"/>
      <family val="2"/>
      <color theme="1"/>
      <sz val="11"/>
      <scheme val="minor"/>
    </font>
    <font>
      <name val="Georgia"/>
      <color rgb="002F3E4A"/>
      <sz val="20"/>
    </font>
    <font>
      <name val="Georgia"/>
      <i val="1"/>
      <color rgb="00C48D68"/>
      <sz val="12"/>
    </font>
    <font>
      <name val="Arial"/>
      <color rgb="002B2B2B"/>
      <sz val="10"/>
    </font>
    <font>
      <name val="Georgia"/>
      <color rgb="002F3E4A"/>
      <sz val="12"/>
    </font>
    <font>
      <name val="Arial"/>
      <i val="1"/>
      <color rgb="006B6760"/>
      <sz val="9"/>
    </font>
    <font>
      <name val="Arial"/>
      <b val="1"/>
      <color rgb="00FFFFFF"/>
      <sz val="10"/>
    </font>
    <font>
      <name val="Arial"/>
      <b val="1"/>
      <color rgb="002F3E4A"/>
      <sz val="10"/>
    </font>
    <font>
      <name val="Georgia"/>
      <b val="1"/>
      <color rgb="002F3E4A"/>
      <sz val="13"/>
    </font>
    <font>
      <name val="Arial"/>
      <b val="1"/>
      <color rgb="00FFFFFF"/>
      <sz val="12"/>
    </font>
    <font>
      <name val="Arial"/>
      <color rgb="00C48D68"/>
      <sz val="9"/>
    </font>
    <font>
      <name val="Arial"/>
      <b val="1"/>
      <color rgb="00FFFFFF"/>
      <sz val="11"/>
    </font>
    <font>
      <name val="Arial"/>
      <b val="1"/>
      <color rgb="006B7B87"/>
      <sz val="8.5"/>
    </font>
    <font>
      <name val="Georgia"/>
      <color rgb="00FFFFFF"/>
      <sz val="17"/>
    </font>
    <font>
      <name val="Arial"/>
      <b val="1"/>
      <color rgb="00AEB8C0"/>
      <sz val="8.5"/>
    </font>
    <font>
      <name val="Georgia"/>
      <color rgb="002F3E4A"/>
      <sz val="17"/>
    </font>
  </fonts>
  <fills count="8">
    <fill>
      <patternFill/>
    </fill>
    <fill>
      <patternFill patternType="gray125"/>
    </fill>
    <fill>
      <patternFill patternType="solid">
        <fgColor rgb="002F3E4A"/>
      </patternFill>
    </fill>
    <fill>
      <patternFill patternType="solid">
        <fgColor rgb="00F6F1EA"/>
      </patternFill>
    </fill>
    <fill>
      <patternFill patternType="solid">
        <fgColor rgb="00DDEBF7"/>
      </patternFill>
    </fill>
    <fill>
      <patternFill patternType="solid">
        <fgColor rgb="00EFE3D6"/>
      </patternFill>
    </fill>
    <fill>
      <patternFill patternType="solid">
        <fgColor rgb="00D6A27E"/>
      </patternFill>
    </fill>
    <fill>
      <patternFill patternType="solid">
        <fgColor rgb="00FFFFFF"/>
      </patternFill>
    </fill>
  </fills>
  <borders count="2">
    <border>
      <left/>
      <right/>
      <top/>
      <bottom/>
      <diagonal/>
    </border>
    <border>
      <left style="thin">
        <color rgb="00C9C4BB"/>
      </left>
      <right style="thin">
        <color rgb="00C9C4BB"/>
      </right>
      <top style="thin">
        <color rgb="00C9C4BB"/>
      </top>
      <bottom style="thin">
        <color rgb="00C9C4BB"/>
      </bottom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4" fillId="2" borderId="1" pivotButton="0" quotePrefix="0" xfId="0"/>
    <xf numFmtId="0" fontId="0" fillId="2" borderId="1" pivotButton="0" quotePrefix="0" xfId="0"/>
    <xf numFmtId="0" fontId="12" fillId="7" borderId="1" pivotButton="0" quotePrefix="0" xfId="0"/>
    <xf numFmtId="0" fontId="0" fillId="7" borderId="1" pivotButton="0" quotePrefix="0" xfId="0"/>
    <xf numFmtId="164" fontId="13" fillId="2" borderId="1" pivotButton="0" quotePrefix="0" xfId="0"/>
    <xf numFmtId="164" fontId="15" fillId="7" borderId="1" pivotButton="0" quotePrefix="0" xfId="0"/>
    <xf numFmtId="9" fontId="15" fillId="7" borderId="1" pivotButton="0" quotePrefix="0" xfId="0"/>
    <xf numFmtId="166" fontId="15" fillId="7" borderId="1" pivotButton="0" quotePrefix="0" xfId="0"/>
    <xf numFmtId="165" fontId="15" fillId="7" borderId="1" pivotButton="0" quotePrefix="0" xfId="0"/>
    <xf numFmtId="0" fontId="12" fillId="0" borderId="0" pivotButton="0" quotePrefix="0" xfId="0"/>
    <xf numFmtId="9" fontId="7" fillId="0" borderId="0" pivotButton="0" quotePrefix="0" xfId="0"/>
    <xf numFmtId="0" fontId="10" fillId="0" borderId="0" pivotButton="0" quotePrefix="0" xfId="0"/>
    <xf numFmtId="0" fontId="0" fillId="2" borderId="0" pivotButton="0" quotePrefix="0" xfId="0"/>
    <xf numFmtId="0" fontId="6" fillId="2" borderId="0" applyAlignment="1" pivotButton="0" quotePrefix="0" xfId="0">
      <alignment horizontal="center"/>
    </xf>
    <xf numFmtId="0" fontId="4" fillId="3" borderId="0" pivotButton="0" quotePrefix="0" xfId="0"/>
    <xf numFmtId="0" fontId="0" fillId="3" borderId="0" pivotButton="0" quotePrefix="0" xfId="0"/>
    <xf numFmtId="164" fontId="0" fillId="4" borderId="1" pivotButton="0" quotePrefix="0" xfId="0"/>
    <xf numFmtId="164" fontId="7" fillId="0" borderId="1" pivotButton="0" quotePrefix="0" xfId="0"/>
    <xf numFmtId="164" fontId="3" fillId="0" borderId="1" pivotButton="0" quotePrefix="0" xfId="0"/>
    <xf numFmtId="0" fontId="7" fillId="0" borderId="0" pivotButton="0" quotePrefix="0" xfId="0"/>
    <xf numFmtId="164" fontId="7" fillId="5" borderId="1" pivotButton="0" quotePrefix="0" xfId="0"/>
    <xf numFmtId="164" fontId="6" fillId="6" borderId="1" pivotButton="0" quotePrefix="0" xfId="0"/>
    <xf numFmtId="9" fontId="7" fillId="0" borderId="1" pivotButton="0" quotePrefix="0" xfId="0"/>
    <xf numFmtId="0" fontId="6" fillId="2" borderId="0" pivotButton="0" quotePrefix="0" xfId="0"/>
    <xf numFmtId="0" fontId="3" fillId="4" borderId="1" pivotButton="0" quotePrefix="0" xfId="0"/>
    <xf numFmtId="164" fontId="3" fillId="4" borderId="1" pivotButton="0" quotePrefix="0" xfId="0"/>
    <xf numFmtId="164" fontId="0" fillId="0" borderId="1" pivotButton="0" quotePrefix="0" xfId="0"/>
    <xf numFmtId="9" fontId="0" fillId="0" borderId="1" pivotButton="0" quotePrefix="0" xfId="0"/>
    <xf numFmtId="0" fontId="8" fillId="0" borderId="0" pivotButton="0" quotePrefix="0" xfId="0"/>
    <xf numFmtId="164" fontId="9" fillId="6" borderId="1" pivotButton="0" quotePrefix="0" xfId="0"/>
    <xf numFmtId="165" fontId="11" fillId="6" borderId="1" pivotButton="0" quotePrefix="0" xfId="0"/>
    <xf numFmtId="165" fontId="7" fillId="5" borderId="1" pivotButton="0" quotePrefix="0" xfId="0"/>
    <xf numFmtId="9" fontId="7" fillId="5" borderId="1" pivotButton="0" quotePrefix="0" xfId="0"/>
  </cellXfs>
  <cellStyles count="1">
    <cellStyle name="Normal" xfId="0" builtinId="0" hidden="0"/>
  </cellStyles>
  <dxfs count="2">
    <dxf>
      <fill>
        <patternFill patternType="solid">
          <fgColor rgb="00E1F5EE"/>
        </patternFill>
      </fill>
    </dxf>
    <dxf>
      <fill>
        <patternFill patternType="solid">
          <fgColor rgb="00FCEBEB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Where the money sits</a:t>
            </a:r>
          </a:p>
        </rich>
      </tx>
    </title>
    <plotArea>
      <doughnutChart>
        <varyColors val="1"/>
        <ser>
          <idx val="0"/>
          <order val="0"/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D6A27E"/>
              </a:solidFill>
              <a:ln xmlns:a="http://schemas.openxmlformats.org/drawingml/2006/main"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90A2AE"/>
              </a:solidFill>
              <a:ln xmlns:a="http://schemas.openxmlformats.org/drawingml/2006/main"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2F3E4A"/>
              </a:solidFill>
              <a:ln xmlns:a="http://schemas.openxmlformats.org/drawingml/2006/main"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D8D2C8"/>
              </a:solidFill>
              <a:ln xmlns:a="http://schemas.openxmlformats.org/drawingml/2006/main">
                <a:prstDash val="solid"/>
              </a:ln>
            </spPr>
          </dPt>
          <dPt>
            <idx val="4"/>
            <spPr>
              <a:solidFill xmlns:a="http://schemas.openxmlformats.org/drawingml/2006/main">
                <a:srgbClr val="C48D68"/>
              </a:solidFill>
              <a:ln xmlns:a="http://schemas.openxmlformats.org/drawingml/2006/main">
                <a:prstDash val="solid"/>
              </a:ln>
            </spPr>
          </dPt>
          <dPt>
            <idx val="5"/>
            <spPr>
              <a:solidFill xmlns:a="http://schemas.openxmlformats.org/drawingml/2006/main">
                <a:srgbClr val="EFE3D6"/>
              </a:solidFill>
              <a:ln xmlns:a="http://schemas.openxmlformats.org/drawingml/2006/main">
                <a:prstDash val="solid"/>
              </a:ln>
            </spPr>
          </dPt>
          <dPt>
            <idx val="6"/>
            <spPr>
              <a:solidFill xmlns:a="http://schemas.openxmlformats.org/drawingml/2006/main">
                <a:srgbClr val="B3C0C9"/>
              </a:solidFill>
              <a:ln xmlns:a="http://schemas.openxmlformats.org/drawingml/2006/main">
                <a:prstDash val="solid"/>
              </a:ln>
            </spPr>
          </dPt>
          <dPt>
            <idx val="7"/>
            <spPr>
              <a:solidFill xmlns:a="http://schemas.openxmlformats.org/drawingml/2006/main">
                <a:srgbClr val="8A6A50"/>
              </a:solidFill>
              <a:ln xmlns:a="http://schemas.openxmlformats.org/drawingml/2006/main">
                <a:prstDash val="solid"/>
              </a:ln>
            </spPr>
          </dPt>
          <dPt>
            <idx val="8"/>
            <spPr>
              <a:solidFill xmlns:a="http://schemas.openxmlformats.org/drawingml/2006/main">
                <a:srgbClr val="5C7282"/>
              </a:solidFill>
              <a:ln xmlns:a="http://schemas.openxmlformats.org/drawingml/2006/main">
                <a:prstDash val="solid"/>
              </a:ln>
            </spPr>
          </dPt>
          <dPt>
            <idx val="9"/>
            <spPr>
              <a:solidFill xmlns:a="http://schemas.openxmlformats.org/drawingml/2006/main">
                <a:srgbClr val="E8D5C0"/>
              </a:solidFill>
              <a:ln xmlns:a="http://schemas.openxmlformats.org/drawingml/2006/main">
                <a:prstDash val="solid"/>
              </a:ln>
            </spPr>
          </dPt>
          <dPt>
            <idx val="10"/>
            <spPr>
              <a:solidFill xmlns:a="http://schemas.openxmlformats.org/drawingml/2006/main">
                <a:srgbClr val="A5B5A0"/>
              </a:solidFill>
              <a:ln xmlns:a="http://schemas.openxmlformats.org/drawingml/2006/main">
                <a:prstDash val="solid"/>
              </a:ln>
            </spPr>
          </dPt>
          <dPt>
            <idx val="11"/>
            <spPr>
              <a:solidFill xmlns:a="http://schemas.openxmlformats.org/drawingml/2006/main">
                <a:srgbClr val="D6A27E"/>
              </a:solidFill>
              <a:ln xmlns:a="http://schemas.openxmlformats.org/drawingml/2006/main">
                <a:prstDash val="solid"/>
              </a:ln>
            </spPr>
          </dPt>
          <dPt>
            <idx val="12"/>
            <spPr>
              <a:solidFill xmlns:a="http://schemas.openxmlformats.org/drawingml/2006/main">
                <a:srgbClr val="90A2AE"/>
              </a:solidFill>
              <a:ln xmlns:a="http://schemas.openxmlformats.org/drawingml/2006/main">
                <a:prstDash val="solid"/>
              </a:ln>
            </spPr>
          </dPt>
          <dPt>
            <idx val="13"/>
            <spPr>
              <a:solidFill xmlns:a="http://schemas.openxmlformats.org/drawingml/2006/main">
                <a:srgbClr val="2F3E4A"/>
              </a:solidFill>
              <a:ln xmlns:a="http://schemas.openxmlformats.org/drawingml/2006/main">
                <a:prstDash val="solid"/>
              </a:ln>
            </spPr>
          </dPt>
          <dPt>
            <idx val="14"/>
            <spPr>
              <a:solidFill xmlns:a="http://schemas.openxmlformats.org/drawingml/2006/main">
                <a:srgbClr val="D8D2C8"/>
              </a:solidFill>
              <a:ln xmlns:a="http://schemas.openxmlformats.org/drawingml/2006/main">
                <a:prstDash val="solid"/>
              </a:ln>
            </spPr>
          </dPt>
          <dPt>
            <idx val="15"/>
            <spPr>
              <a:solidFill xmlns:a="http://schemas.openxmlformats.org/drawingml/2006/main">
                <a:srgbClr val="C48D68"/>
              </a:solidFill>
              <a:ln xmlns:a="http://schemas.openxmlformats.org/drawingml/2006/main">
                <a:prstDash val="solid"/>
              </a:ln>
            </spPr>
          </dPt>
          <cat>
            <numRef>
              <f>'Asset portfolio'!$G$4:$G$19</f>
            </numRef>
          </cat>
          <val>
            <numRef>
              <f>'Asset portfolio'!$H$4:$H$19</f>
            </numRef>
          </val>
        </ser>
        <firstSliceAng val="0"/>
        <holeSize val="10"/>
      </doughnutChart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Income vs expenses, by month</a:t>
            </a:r>
          </a:p>
        </rich>
      </tx>
    </title>
    <plotArea>
      <barChart>
        <barDir val="col"/>
        <grouping val="clustered"/>
        <ser>
          <idx val="0"/>
          <order val="0"/>
          <tx>
            <v>Income</v>
          </tx>
          <spPr>
            <a:solidFill xmlns:a="http://schemas.openxmlformats.org/drawingml/2006/main">
              <a:srgbClr val="90A2AE"/>
            </a:solidFill>
            <a:ln xmlns:a="http://schemas.openxmlformats.org/drawingml/2006/main">
              <a:prstDash val="solid"/>
            </a:ln>
          </spPr>
          <cat>
            <numRef>
              <f>'Monthly cashflow'!$B$2:$M$2</f>
            </numRef>
          </cat>
          <val>
            <numRef>
              <f>'Monthly cashflow'!$B$7:$M$7</f>
            </numRef>
          </val>
        </ser>
        <ser>
          <idx val="1"/>
          <order val="1"/>
          <tx>
            <v>Expenses</v>
          </tx>
          <spPr>
            <a:solidFill xmlns:a="http://schemas.openxmlformats.org/drawingml/2006/main">
              <a:srgbClr val="D6A27E"/>
            </a:solidFill>
            <a:ln xmlns:a="http://schemas.openxmlformats.org/drawingml/2006/main">
              <a:prstDash val="solid"/>
            </a:ln>
          </spPr>
          <cat>
            <numRef>
              <f>'Monthly cashflow'!$B$2:$M$2</f>
            </numRef>
          </cat>
          <val>
            <numRef>
              <f>'Monthly cashflow'!$B$26:$M$26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7</col>
      <colOff>0</colOff>
      <row>21</row>
      <rowOff>0</rowOff>
    </from>
    <ext cx="3960000" cy="2951999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1</col>
      <colOff>0</colOff>
      <row>37</row>
      <rowOff>0</rowOff>
    </from>
    <ext cx="7200000" cy="270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21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0" customWidth="1" min="2" max="2"/>
  </cols>
  <sheetData>
    <row r="2">
      <c r="B2" s="1" t="inlineStr">
        <is>
          <t>the wealth stewards — money tracker</t>
        </is>
      </c>
    </row>
    <row r="3">
      <c r="B3" s="2" t="inlineStr">
        <is>
          <t>Live a life worth living.</t>
        </is>
      </c>
    </row>
    <row r="5">
      <c r="B5" s="3" t="inlineStr"/>
    </row>
    <row r="6">
      <c r="B6" s="4" t="inlineStr">
        <is>
          <t>HOW TO USE THIS WORKBOOK</t>
        </is>
      </c>
    </row>
    <row r="7">
      <c r="B7" s="3" t="inlineStr">
        <is>
          <t>• Blue cells are yours to fill in. Everything else calculates itself.</t>
        </is>
      </c>
    </row>
    <row r="8">
      <c r="B8" s="3" t="inlineStr">
        <is>
          <t>• Dashboard — the whole picture on one page: net worth, savings rate, buffer, cover. It fills up as the other tabs do.</t>
        </is>
      </c>
    </row>
    <row r="9">
      <c r="B9" s="3" t="inlineStr">
        <is>
          <t>• Monthly cashflow — enter income and spending each month; your savings rate appears at the bottom.</t>
        </is>
      </c>
    </row>
    <row r="10">
      <c r="B10" s="3" t="inlineStr">
        <is>
          <t>• Asset portfolio — list everything you own (and owe). Net worth and allocation update automatically.</t>
        </is>
      </c>
    </row>
    <row r="11">
      <c r="B11" s="3" t="inlineStr">
        <is>
          <t>• Insurance summary — one row per policy for the whole household, checked against the 9–10× guideline.</t>
        </is>
      </c>
    </row>
    <row r="12">
      <c r="B12" s="3" t="inlineStr"/>
    </row>
    <row r="13">
      <c r="B13" s="4" t="inlineStr">
        <is>
          <t>PREFER GOOGLE SHEETS?</t>
        </is>
      </c>
    </row>
    <row r="14">
      <c r="B14" s="3" t="inlineStr">
        <is>
          <t>Upload this file to Google Drive, open it, then File → Save as Google Sheets. Everything carries over.</t>
        </is>
      </c>
    </row>
    <row r="15">
      <c r="B15" s="3" t="inlineStr"/>
    </row>
    <row r="16">
      <c r="B16" s="4" t="inlineStr">
        <is>
          <t>A NOTE FROM JONATHAN</t>
        </is>
      </c>
    </row>
    <row r="17">
      <c r="B17" s="3" t="inlineStr">
        <is>
          <t>Track for two or three months to learn your numbers — then let the system (automatic transfers on payday) do the discipline.</t>
        </is>
      </c>
    </row>
    <row r="18">
      <c r="B18" s="3" t="inlineStr">
        <is>
          <t>The goal was never a perfect spreadsheet; it's a clear head. When something here raises a question, that's the moment to talk.</t>
        </is>
      </c>
    </row>
    <row r="19">
      <c r="B19" s="3" t="inlineStr">
        <is>
          <t>WhatsApp: +65 9710 1846  ·  tws-client-portal.vercel.app</t>
        </is>
      </c>
    </row>
    <row r="20">
      <c r="B20" s="3" t="inlineStr"/>
    </row>
    <row r="21">
      <c r="B21" s="5" t="inlineStr">
        <is>
          <t>This tracker is general information, not financial advice. The Wealth Stewards represents Phillip Securities Pte Ltd (Co. Reg. No. 197501035Z), regulated by MAS.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I55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9" customWidth="1" min="2" max="2"/>
    <col width="13" customWidth="1" min="3" max="3"/>
    <col width="4" customWidth="1" min="4" max="4"/>
    <col width="19" customWidth="1" min="5" max="5"/>
    <col width="13" customWidth="1" min="6" max="6"/>
    <col width="4" customWidth="1" min="7" max="7"/>
    <col width="19" customWidth="1" min="8" max="8"/>
    <col width="13" customWidth="1" min="9" max="9"/>
    <col width="3" customWidth="1" min="10" max="10"/>
    <col width="13" customWidth="1" min="11" max="11"/>
    <col width="13" customWidth="1" min="12" max="12"/>
  </cols>
  <sheetData>
    <row r="2">
      <c r="B2" s="1" t="inlineStr">
        <is>
          <t>Your money, on one page</t>
        </is>
      </c>
    </row>
    <row r="3">
      <c r="B3" s="5">
        <f>"As the tabs fill in, this page reads itself — updated "&amp;TEXT(TODAY(),"d mmm yyyy")</f>
        <v/>
      </c>
    </row>
    <row r="5">
      <c r="B5" s="4" t="inlineStr">
        <is>
          <t>THE BIG PICTURE</t>
        </is>
      </c>
    </row>
    <row r="6">
      <c r="B6" s="6" t="inlineStr">
        <is>
          <t>NET WORTH</t>
        </is>
      </c>
      <c r="C6" s="7" t="n"/>
      <c r="E6" s="8" t="inlineStr">
        <is>
          <t>TOTAL ASSETS</t>
        </is>
      </c>
      <c r="F6" s="9" t="n"/>
      <c r="H6" s="8" t="inlineStr">
        <is>
          <t>TOTAL LIABILITIES</t>
        </is>
      </c>
      <c r="I6" s="9" t="n"/>
    </row>
    <row r="7">
      <c r="B7" s="10">
        <f>'Asset portfolio'!D39</f>
        <v/>
      </c>
      <c r="C7" s="7" t="n"/>
      <c r="E7" s="11">
        <f>'Asset portfolio'!D30</f>
        <v/>
      </c>
      <c r="F7" s="9" t="n"/>
      <c r="H7" s="11">
        <f>'Asset portfolio'!D37</f>
        <v/>
      </c>
      <c r="I7" s="9" t="n"/>
    </row>
    <row r="9">
      <c r="B9" s="4" t="inlineStr">
        <is>
          <t>THIS YEAR'S FLOW</t>
        </is>
      </c>
    </row>
    <row r="10">
      <c r="B10" s="8" t="inlineStr">
        <is>
          <t>INCOME (YTD)</t>
        </is>
      </c>
      <c r="C10" s="9" t="n"/>
      <c r="E10" s="8" t="inlineStr">
        <is>
          <t>EXPENSES (YTD)</t>
        </is>
      </c>
      <c r="F10" s="9" t="n"/>
      <c r="H10" s="6" t="inlineStr">
        <is>
          <t>SAVED &amp; INVESTED</t>
        </is>
      </c>
      <c r="I10" s="7" t="n"/>
    </row>
    <row r="11">
      <c r="B11" s="11">
        <f>'Monthly cashflow'!N7</f>
        <v/>
      </c>
      <c r="C11" s="9" t="n"/>
      <c r="E11" s="11">
        <f>'Monthly cashflow'!N26</f>
        <v/>
      </c>
      <c r="F11" s="9" t="n"/>
      <c r="H11" s="10">
        <f>'Monthly cashflow'!N28</f>
        <v/>
      </c>
      <c r="I11" s="7" t="n"/>
    </row>
    <row r="13">
      <c r="B13" s="4" t="inlineStr">
        <is>
          <t>THE THREE CHECKS</t>
        </is>
      </c>
    </row>
    <row r="14">
      <c r="B14" s="8" t="inlineStr">
        <is>
          <t>SAVINGS RATE</t>
        </is>
      </c>
      <c r="C14" s="9" t="n"/>
      <c r="E14" s="8" t="inlineStr">
        <is>
          <t>EMERGENCY BUFFER</t>
        </is>
      </c>
      <c r="F14" s="9" t="n"/>
      <c r="H14" s="8" t="inlineStr">
        <is>
          <t>DEATH COVER</t>
        </is>
      </c>
      <c r="I14" s="9" t="n"/>
    </row>
    <row r="15">
      <c r="B15" s="12">
        <f>IF('Monthly cashflow'!N7=0,"—",'Monthly cashflow'!N28/'Monthly cashflow'!N7)</f>
        <v/>
      </c>
      <c r="C15" s="9" t="n"/>
      <c r="E15" s="13">
        <f>IFERROR('Asset portfolio'!H21/'Monthly cashflow'!O26,"—")</f>
        <v/>
      </c>
      <c r="F15" s="9" t="n"/>
      <c r="H15" s="14">
        <f>IF('Insurance summary'!E31=0,"—",'Insurance summary'!E27/'Insurance summary'!E31)</f>
        <v/>
      </c>
      <c r="I15" s="9" t="n"/>
    </row>
    <row r="18">
      <c r="B18" s="15" t="inlineStr">
        <is>
          <t>SAVINGS RATE</t>
        </is>
      </c>
      <c r="C18" s="3">
        <f>IF('Monthly cashflow'!N7=0,"Fill in the cashflow tab to switch this on",IF('Monthly cashflow'!N28/'Monthly cashflow'!N7&gt;=0.2,"✔  At or above the 20% guideline — every point higher buys freedom sooner","→  Below the 20% guideline — bank half of the next raise before lifestyle meets it"))</f>
        <v/>
      </c>
    </row>
    <row r="19">
      <c r="B19" s="15" t="inlineStr">
        <is>
          <t>EMERGENCY BUFFER</t>
        </is>
      </c>
      <c r="C19" s="3">
        <f>IFERROR(IF('Asset portfolio'!H21/'Monthly cashflow'!O26&gt;=3,"✔  "&amp;TEXT('Asset portfolio'!H21/'Monthly cashflow'!O26,"0.0")&amp;" months of liquid runway — the 3–6 month zone is where calm lives","→  Under 3 months of liquid runway — build the buffer before anything fancier"),"Fill in assets + a month of expenses to switch this on")</f>
        <v/>
      </c>
    </row>
    <row r="20">
      <c r="B20" s="15" t="inlineStr">
        <is>
          <t>PROTECTION</t>
        </is>
      </c>
      <c r="C20" s="3">
        <f>IF('Insurance summary'!E31=0,"Enter household income on the insurance tab to switch this on",IF('Insurance summary'!E27/'Insurance summary'!E31&gt;=9,"✔  Death cover meets the 9–10× guideline","→  Death cover below the 9–10× guideline — usually the cheapest gap to close"))</f>
        <v/>
      </c>
    </row>
    <row r="22">
      <c r="B22" s="4" t="inlineStr">
        <is>
          <t>SAVINGS RATE, MONTH BY MONTH</t>
        </is>
      </c>
    </row>
    <row r="23">
      <c r="B23" s="3" t="inlineStr">
        <is>
          <t>Jan</t>
        </is>
      </c>
      <c r="C23" s="16">
        <f>IF('Monthly cashflow'!B7=0,"",'Monthly cashflow'!B28/'Monthly cashflow'!B7)</f>
        <v/>
      </c>
      <c r="D23" s="17">
        <f>IF('Monthly cashflow'!B7=0,"",REPT("█",MAX(0,ROUND('Monthly cashflow'!B28/'Monthly cashflow'!B7*25,0))))</f>
        <v/>
      </c>
    </row>
    <row r="24">
      <c r="B24" s="3" t="inlineStr">
        <is>
          <t>Feb</t>
        </is>
      </c>
      <c r="C24" s="16">
        <f>IF('Monthly cashflow'!C7=0,"",'Monthly cashflow'!C28/'Monthly cashflow'!C7)</f>
        <v/>
      </c>
      <c r="D24" s="17">
        <f>IF('Monthly cashflow'!C7=0,"",REPT("█",MAX(0,ROUND('Monthly cashflow'!C28/'Monthly cashflow'!C7*25,0))))</f>
        <v/>
      </c>
    </row>
    <row r="25">
      <c r="B25" s="3" t="inlineStr">
        <is>
          <t>Mar</t>
        </is>
      </c>
      <c r="C25" s="16">
        <f>IF('Monthly cashflow'!D7=0,"",'Monthly cashflow'!D28/'Monthly cashflow'!D7)</f>
        <v/>
      </c>
      <c r="D25" s="17">
        <f>IF('Monthly cashflow'!D7=0,"",REPT("█",MAX(0,ROUND('Monthly cashflow'!D28/'Monthly cashflow'!D7*25,0))))</f>
        <v/>
      </c>
    </row>
    <row r="26">
      <c r="B26" s="3" t="inlineStr">
        <is>
          <t>Apr</t>
        </is>
      </c>
      <c r="C26" s="16">
        <f>IF('Monthly cashflow'!E7=0,"",'Monthly cashflow'!E28/'Monthly cashflow'!E7)</f>
        <v/>
      </c>
      <c r="D26" s="17">
        <f>IF('Monthly cashflow'!E7=0,"",REPT("█",MAX(0,ROUND('Monthly cashflow'!E28/'Monthly cashflow'!E7*25,0))))</f>
        <v/>
      </c>
    </row>
    <row r="27">
      <c r="B27" s="3" t="inlineStr">
        <is>
          <t>May</t>
        </is>
      </c>
      <c r="C27" s="16">
        <f>IF('Monthly cashflow'!F7=0,"",'Monthly cashflow'!F28/'Monthly cashflow'!F7)</f>
        <v/>
      </c>
      <c r="D27" s="17">
        <f>IF('Monthly cashflow'!F7=0,"",REPT("█",MAX(0,ROUND('Monthly cashflow'!F28/'Monthly cashflow'!F7*25,0))))</f>
        <v/>
      </c>
    </row>
    <row r="28">
      <c r="B28" s="3" t="inlineStr">
        <is>
          <t>Jun</t>
        </is>
      </c>
      <c r="C28" s="16">
        <f>IF('Monthly cashflow'!G7=0,"",'Monthly cashflow'!G28/'Monthly cashflow'!G7)</f>
        <v/>
      </c>
      <c r="D28" s="17">
        <f>IF('Monthly cashflow'!G7=0,"",REPT("█",MAX(0,ROUND('Monthly cashflow'!G28/'Monthly cashflow'!G7*25,0))))</f>
        <v/>
      </c>
    </row>
    <row r="29">
      <c r="B29" s="3" t="inlineStr">
        <is>
          <t>Jul</t>
        </is>
      </c>
      <c r="C29" s="16">
        <f>IF('Monthly cashflow'!H7=0,"",'Monthly cashflow'!H28/'Monthly cashflow'!H7)</f>
        <v/>
      </c>
      <c r="D29" s="17">
        <f>IF('Monthly cashflow'!H7=0,"",REPT("█",MAX(0,ROUND('Monthly cashflow'!H28/'Monthly cashflow'!H7*25,0))))</f>
        <v/>
      </c>
    </row>
    <row r="30">
      <c r="B30" s="3" t="inlineStr">
        <is>
          <t>Aug</t>
        </is>
      </c>
      <c r="C30" s="16">
        <f>IF('Monthly cashflow'!I7=0,"",'Monthly cashflow'!I28/'Monthly cashflow'!I7)</f>
        <v/>
      </c>
      <c r="D30" s="17">
        <f>IF('Monthly cashflow'!I7=0,"",REPT("█",MAX(0,ROUND('Monthly cashflow'!I28/'Monthly cashflow'!I7*25,0))))</f>
        <v/>
      </c>
    </row>
    <row r="31">
      <c r="B31" s="3" t="inlineStr">
        <is>
          <t>Sep</t>
        </is>
      </c>
      <c r="C31" s="16">
        <f>IF('Monthly cashflow'!J7=0,"",'Monthly cashflow'!J28/'Monthly cashflow'!J7)</f>
        <v/>
      </c>
      <c r="D31" s="17">
        <f>IF('Monthly cashflow'!J7=0,"",REPT("█",MAX(0,ROUND('Monthly cashflow'!J28/'Monthly cashflow'!J7*25,0))))</f>
        <v/>
      </c>
    </row>
    <row r="32">
      <c r="B32" s="3" t="inlineStr">
        <is>
          <t>Oct</t>
        </is>
      </c>
      <c r="C32" s="16">
        <f>IF('Monthly cashflow'!K7=0,"",'Monthly cashflow'!K28/'Monthly cashflow'!K7)</f>
        <v/>
      </c>
      <c r="D32" s="17">
        <f>IF('Monthly cashflow'!K7=0,"",REPT("█",MAX(0,ROUND('Monthly cashflow'!K28/'Monthly cashflow'!K7*25,0))))</f>
        <v/>
      </c>
    </row>
    <row r="33">
      <c r="B33" s="3" t="inlineStr">
        <is>
          <t>Nov</t>
        </is>
      </c>
      <c r="C33" s="16">
        <f>IF('Monthly cashflow'!L7=0,"",'Monthly cashflow'!L28/'Monthly cashflow'!L7)</f>
        <v/>
      </c>
      <c r="D33" s="17">
        <f>IF('Monthly cashflow'!L7=0,"",REPT("█",MAX(0,ROUND('Monthly cashflow'!L28/'Monthly cashflow'!L7*25,0))))</f>
        <v/>
      </c>
    </row>
    <row r="34">
      <c r="B34" s="3" t="inlineStr">
        <is>
          <t>Dec</t>
        </is>
      </c>
      <c r="C34" s="16">
        <f>IF('Monthly cashflow'!M7=0,"",'Monthly cashflow'!M28/'Monthly cashflow'!M7)</f>
        <v/>
      </c>
      <c r="D34" s="17">
        <f>IF('Monthly cashflow'!M7=0,"",REPT("█",MAX(0,ROUND('Monthly cashflow'!M28/'Monthly cashflow'!M7*25,0))))</f>
        <v/>
      </c>
    </row>
    <row r="35">
      <c r="B35" s="5" t="inlineStr">
        <is>
          <t>Each block ≈ 4% of income kept. The 20% guideline is five blocks.</t>
        </is>
      </c>
    </row>
    <row r="55">
      <c r="B55" s="5" t="inlineStr">
        <is>
          <t>Guidelines: savings ≥20% of take-home (MoneySense) · buffer 3–6 months of expenses · death cover ~9–10× income (LIA). Orientation, not advice — your seasons bend the rules on purpose.</t>
        </is>
      </c>
    </row>
  </sheetData>
  <mergeCells count="15">
    <mergeCell ref="D28:F28"/>
    <mergeCell ref="D29:F29"/>
    <mergeCell ref="C18:I18"/>
    <mergeCell ref="D27:F27"/>
    <mergeCell ref="D23:F23"/>
    <mergeCell ref="D31:F31"/>
    <mergeCell ref="D32:F32"/>
    <mergeCell ref="D34:F34"/>
    <mergeCell ref="C20:I20"/>
    <mergeCell ref="D26:F26"/>
    <mergeCell ref="D30:F30"/>
    <mergeCell ref="D25:F25"/>
    <mergeCell ref="D33:F33"/>
    <mergeCell ref="C19:I19"/>
    <mergeCell ref="D24:F24"/>
  </mergeCells>
  <conditionalFormatting sqref="B15">
    <cfRule type="cellIs" priority="1" operator="greaterThanOrEqual" dxfId="0">
      <formula>0.2</formula>
    </cfRule>
  </conditionalFormatting>
  <conditionalFormatting sqref="E15">
    <cfRule type="cellIs" priority="2" operator="lessThan" dxfId="1">
      <formula>3</formula>
    </cfRule>
  </conditionalFormatting>
  <conditionalFormatting sqref="H15">
    <cfRule type="cellIs" priority="3" operator="greaterThanOrEqual" dxfId="0">
      <formula>9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O31"/>
  <sheetViews>
    <sheetView showGridLines="0"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2" customWidth="1" min="14" max="14"/>
    <col width="12" customWidth="1" min="15" max="15"/>
  </cols>
  <sheetData>
    <row r="1">
      <c r="A1" s="1" t="inlineStr">
        <is>
          <t>Monthly cashflow</t>
        </is>
      </c>
    </row>
    <row r="2">
      <c r="A2" s="18" t="n"/>
      <c r="B2" s="19" t="inlineStr">
        <is>
          <t>Jan</t>
        </is>
      </c>
      <c r="C2" s="19" t="inlineStr">
        <is>
          <t>Feb</t>
        </is>
      </c>
      <c r="D2" s="19" t="inlineStr">
        <is>
          <t>Mar</t>
        </is>
      </c>
      <c r="E2" s="19" t="inlineStr">
        <is>
          <t>Apr</t>
        </is>
      </c>
      <c r="F2" s="19" t="inlineStr">
        <is>
          <t>May</t>
        </is>
      </c>
      <c r="G2" s="19" t="inlineStr">
        <is>
          <t>Jun</t>
        </is>
      </c>
      <c r="H2" s="19" t="inlineStr">
        <is>
          <t>Jul</t>
        </is>
      </c>
      <c r="I2" s="19" t="inlineStr">
        <is>
          <t>Aug</t>
        </is>
      </c>
      <c r="J2" s="19" t="inlineStr">
        <is>
          <t>Sep</t>
        </is>
      </c>
      <c r="K2" s="19" t="inlineStr">
        <is>
          <t>Oct</t>
        </is>
      </c>
      <c r="L2" s="19" t="inlineStr">
        <is>
          <t>Nov</t>
        </is>
      </c>
      <c r="M2" s="19" t="inlineStr">
        <is>
          <t>Dec</t>
        </is>
      </c>
      <c r="N2" s="19" t="inlineStr">
        <is>
          <t>Year</t>
        </is>
      </c>
      <c r="O2" s="19" t="inlineStr">
        <is>
          <t>Mo. avg</t>
        </is>
      </c>
    </row>
    <row r="3">
      <c r="A3" s="20" t="inlineStr">
        <is>
          <t>INCOME</t>
        </is>
      </c>
      <c r="B3" s="21" t="n"/>
      <c r="C3" s="21" t="n"/>
      <c r="D3" s="21" t="n"/>
      <c r="E3" s="21" t="n"/>
      <c r="F3" s="21" t="n"/>
      <c r="G3" s="21" t="n"/>
      <c r="H3" s="21" t="n"/>
      <c r="I3" s="21" t="n"/>
      <c r="J3" s="21" t="n"/>
      <c r="K3" s="21" t="n"/>
      <c r="L3" s="21" t="n"/>
      <c r="M3" s="21" t="n"/>
      <c r="N3" s="21" t="n"/>
      <c r="O3" s="21" t="n"/>
    </row>
    <row r="4">
      <c r="A4" s="3" t="inlineStr">
        <is>
          <t>Salary (take-home)</t>
        </is>
      </c>
      <c r="B4" s="22" t="n"/>
      <c r="C4" s="22" t="n"/>
      <c r="D4" s="22" t="n"/>
      <c r="E4" s="22" t="n"/>
      <c r="F4" s="22" t="n"/>
      <c r="G4" s="22" t="n"/>
      <c r="H4" s="22" t="n"/>
      <c r="I4" s="22" t="n"/>
      <c r="J4" s="22" t="n"/>
      <c r="K4" s="22" t="n"/>
      <c r="L4" s="22" t="n"/>
      <c r="M4" s="22" t="n"/>
      <c r="N4" s="23">
        <f>SUM(B4:M4)</f>
        <v/>
      </c>
      <c r="O4" s="24">
        <f>IFERROR(AVERAGEIF(B4:M4,"&lt;&gt;0"),0)</f>
        <v/>
      </c>
    </row>
    <row r="5">
      <c r="A5" s="3" t="inlineStr">
        <is>
          <t>Bonus / AWS</t>
        </is>
      </c>
      <c r="B5" s="22" t="n"/>
      <c r="C5" s="22" t="n"/>
      <c r="D5" s="22" t="n"/>
      <c r="E5" s="22" t="n"/>
      <c r="F5" s="22" t="n"/>
      <c r="G5" s="22" t="n"/>
      <c r="H5" s="22" t="n"/>
      <c r="I5" s="22" t="n"/>
      <c r="J5" s="22" t="n"/>
      <c r="K5" s="22" t="n"/>
      <c r="L5" s="22" t="n"/>
      <c r="M5" s="22" t="n"/>
      <c r="N5" s="23">
        <f>SUM(B5:M5)</f>
        <v/>
      </c>
      <c r="O5" s="24">
        <f>IFERROR(AVERAGEIF(B5:M5,"&lt;&gt;0"),0)</f>
        <v/>
      </c>
    </row>
    <row r="6">
      <c r="A6" s="3" t="inlineStr">
        <is>
          <t>Side income / other</t>
        </is>
      </c>
      <c r="B6" s="22" t="n"/>
      <c r="C6" s="22" t="n"/>
      <c r="D6" s="22" t="n"/>
      <c r="E6" s="22" t="n"/>
      <c r="F6" s="22" t="n"/>
      <c r="G6" s="22" t="n"/>
      <c r="H6" s="22" t="n"/>
      <c r="I6" s="22" t="n"/>
      <c r="J6" s="22" t="n"/>
      <c r="K6" s="22" t="n"/>
      <c r="L6" s="22" t="n"/>
      <c r="M6" s="22" t="n"/>
      <c r="N6" s="23">
        <f>SUM(B6:M6)</f>
        <v/>
      </c>
      <c r="O6" s="24">
        <f>IFERROR(AVERAGEIF(B6:M6,"&lt;&gt;0"),0)</f>
        <v/>
      </c>
    </row>
    <row r="7">
      <c r="A7" s="25" t="inlineStr">
        <is>
          <t>Total income</t>
        </is>
      </c>
      <c r="B7" s="26">
        <f>SUM(B4:B6)</f>
        <v/>
      </c>
      <c r="C7" s="26">
        <f>SUM(C4:C6)</f>
        <v/>
      </c>
      <c r="D7" s="26">
        <f>SUM(D4:D6)</f>
        <v/>
      </c>
      <c r="E7" s="26">
        <f>SUM(E4:E6)</f>
        <v/>
      </c>
      <c r="F7" s="26">
        <f>SUM(F4:F6)</f>
        <v/>
      </c>
      <c r="G7" s="26">
        <f>SUM(G4:G6)</f>
        <v/>
      </c>
      <c r="H7" s="26">
        <f>SUM(H4:H6)</f>
        <v/>
      </c>
      <c r="I7" s="26">
        <f>SUM(I4:I6)</f>
        <v/>
      </c>
      <c r="J7" s="26">
        <f>SUM(J4:J6)</f>
        <v/>
      </c>
      <c r="K7" s="26">
        <f>SUM(K4:K6)</f>
        <v/>
      </c>
      <c r="L7" s="26">
        <f>SUM(L4:L6)</f>
        <v/>
      </c>
      <c r="M7" s="26">
        <f>SUM(M4:M6)</f>
        <v/>
      </c>
      <c r="N7" s="26">
        <f>SUM(B7:M7)</f>
        <v/>
      </c>
      <c r="O7" s="26">
        <f>IFERROR(AVERAGEIF(B7:M7,"&gt;0"),0)</f>
        <v/>
      </c>
    </row>
    <row r="9">
      <c r="A9" s="20" t="inlineStr">
        <is>
          <t>FIXED EXPENSES</t>
        </is>
      </c>
      <c r="B9" s="21" t="n"/>
      <c r="C9" s="21" t="n"/>
      <c r="D9" s="21" t="n"/>
      <c r="E9" s="21" t="n"/>
      <c r="F9" s="21" t="n"/>
      <c r="G9" s="21" t="n"/>
      <c r="H9" s="21" t="n"/>
      <c r="I9" s="21" t="n"/>
      <c r="J9" s="21" t="n"/>
      <c r="K9" s="21" t="n"/>
      <c r="L9" s="21" t="n"/>
      <c r="M9" s="21" t="n"/>
      <c r="N9" s="21" t="n"/>
      <c r="O9" s="21" t="n"/>
    </row>
    <row r="10">
      <c r="A10" s="3" t="inlineStr">
        <is>
          <t>Mortgage / rent</t>
        </is>
      </c>
      <c r="B10" s="22" t="n"/>
      <c r="C10" s="22" t="n"/>
      <c r="D10" s="22" t="n"/>
      <c r="E10" s="22" t="n"/>
      <c r="F10" s="22" t="n"/>
      <c r="G10" s="22" t="n"/>
      <c r="H10" s="22" t="n"/>
      <c r="I10" s="22" t="n"/>
      <c r="J10" s="22" t="n"/>
      <c r="K10" s="22" t="n"/>
      <c r="L10" s="22" t="n"/>
      <c r="M10" s="22" t="n"/>
      <c r="N10" s="23">
        <f>SUM(B10:M10)</f>
        <v/>
      </c>
      <c r="O10" s="24">
        <f>IFERROR(AVERAGEIF(B10:M10,"&lt;&gt;0"),0)</f>
        <v/>
      </c>
    </row>
    <row r="11">
      <c r="A11" s="3" t="inlineStr">
        <is>
          <t>Utilities &amp; telco</t>
        </is>
      </c>
      <c r="B11" s="22" t="n"/>
      <c r="C11" s="22" t="n"/>
      <c r="D11" s="22" t="n"/>
      <c r="E11" s="22" t="n"/>
      <c r="F11" s="22" t="n"/>
      <c r="G11" s="22" t="n"/>
      <c r="H11" s="22" t="n"/>
      <c r="I11" s="22" t="n"/>
      <c r="J11" s="22" t="n"/>
      <c r="K11" s="22" t="n"/>
      <c r="L11" s="22" t="n"/>
      <c r="M11" s="22" t="n"/>
      <c r="N11" s="23">
        <f>SUM(B11:M11)</f>
        <v/>
      </c>
      <c r="O11" s="24">
        <f>IFERROR(AVERAGEIF(B11:M11,"&lt;&gt;0"),0)</f>
        <v/>
      </c>
    </row>
    <row r="12">
      <c r="A12" s="3" t="inlineStr">
        <is>
          <t>Insurance premiums</t>
        </is>
      </c>
      <c r="B12" s="22" t="n"/>
      <c r="C12" s="22" t="n"/>
      <c r="D12" s="22" t="n"/>
      <c r="E12" s="22" t="n"/>
      <c r="F12" s="22" t="n"/>
      <c r="G12" s="22" t="n"/>
      <c r="H12" s="22" t="n"/>
      <c r="I12" s="22" t="n"/>
      <c r="J12" s="22" t="n"/>
      <c r="K12" s="22" t="n"/>
      <c r="L12" s="22" t="n"/>
      <c r="M12" s="22" t="n"/>
      <c r="N12" s="23">
        <f>SUM(B12:M12)</f>
        <v/>
      </c>
      <c r="O12" s="24">
        <f>IFERROR(AVERAGEIF(B12:M12,"&lt;&gt;0"),0)</f>
        <v/>
      </c>
    </row>
    <row r="13">
      <c r="A13" s="3" t="inlineStr">
        <is>
          <t>Transport</t>
        </is>
      </c>
      <c r="B13" s="22" t="n"/>
      <c r="C13" s="22" t="n"/>
      <c r="D13" s="22" t="n"/>
      <c r="E13" s="22" t="n"/>
      <c r="F13" s="22" t="n"/>
      <c r="G13" s="22" t="n"/>
      <c r="H13" s="22" t="n"/>
      <c r="I13" s="22" t="n"/>
      <c r="J13" s="22" t="n"/>
      <c r="K13" s="22" t="n"/>
      <c r="L13" s="22" t="n"/>
      <c r="M13" s="22" t="n"/>
      <c r="N13" s="23">
        <f>SUM(B13:M13)</f>
        <v/>
      </c>
      <c r="O13" s="24">
        <f>IFERROR(AVERAGEIF(B13:M13,"&lt;&gt;0"),0)</f>
        <v/>
      </c>
    </row>
    <row r="14">
      <c r="A14" s="3" t="inlineStr">
        <is>
          <t>Parents' allowance</t>
        </is>
      </c>
      <c r="B14" s="22" t="n"/>
      <c r="C14" s="22" t="n"/>
      <c r="D14" s="22" t="n"/>
      <c r="E14" s="22" t="n"/>
      <c r="F14" s="22" t="n"/>
      <c r="G14" s="22" t="n"/>
      <c r="H14" s="22" t="n"/>
      <c r="I14" s="22" t="n"/>
      <c r="J14" s="22" t="n"/>
      <c r="K14" s="22" t="n"/>
      <c r="L14" s="22" t="n"/>
      <c r="M14" s="22" t="n"/>
      <c r="N14" s="23">
        <f>SUM(B14:M14)</f>
        <v/>
      </c>
      <c r="O14" s="24">
        <f>IFERROR(AVERAGEIF(B14:M14,"&lt;&gt;0"),0)</f>
        <v/>
      </c>
    </row>
    <row r="15">
      <c r="A15" s="3" t="inlineStr">
        <is>
          <t>Childcare / education</t>
        </is>
      </c>
      <c r="B15" s="22" t="n"/>
      <c r="C15" s="22" t="n"/>
      <c r="D15" s="22" t="n"/>
      <c r="E15" s="22" t="n"/>
      <c r="F15" s="22" t="n"/>
      <c r="G15" s="22" t="n"/>
      <c r="H15" s="22" t="n"/>
      <c r="I15" s="22" t="n"/>
      <c r="J15" s="22" t="n"/>
      <c r="K15" s="22" t="n"/>
      <c r="L15" s="22" t="n"/>
      <c r="M15" s="22" t="n"/>
      <c r="N15" s="23">
        <f>SUM(B15:M15)</f>
        <v/>
      </c>
      <c r="O15" s="24">
        <f>IFERROR(AVERAGEIF(B15:M15,"&lt;&gt;0"),0)</f>
        <v/>
      </c>
    </row>
    <row r="16">
      <c r="A16" s="3" t="inlineStr">
        <is>
          <t>Subscriptions</t>
        </is>
      </c>
      <c r="B16" s="22" t="n"/>
      <c r="C16" s="22" t="n"/>
      <c r="D16" s="22" t="n"/>
      <c r="E16" s="22" t="n"/>
      <c r="F16" s="22" t="n"/>
      <c r="G16" s="22" t="n"/>
      <c r="H16" s="22" t="n"/>
      <c r="I16" s="22" t="n"/>
      <c r="J16" s="22" t="n"/>
      <c r="K16" s="22" t="n"/>
      <c r="L16" s="22" t="n"/>
      <c r="M16" s="22" t="n"/>
      <c r="N16" s="23">
        <f>SUM(B16:M16)</f>
        <v/>
      </c>
      <c r="O16" s="24">
        <f>IFERROR(AVERAGEIF(B16:M16,"&lt;&gt;0"),0)</f>
        <v/>
      </c>
    </row>
    <row r="18">
      <c r="A18" s="20" t="inlineStr">
        <is>
          <t>VARIABLE EXPENSES</t>
        </is>
      </c>
      <c r="B18" s="21" t="n"/>
      <c r="C18" s="21" t="n"/>
      <c r="D18" s="21" t="n"/>
      <c r="E18" s="21" t="n"/>
      <c r="F18" s="21" t="n"/>
      <c r="G18" s="21" t="n"/>
      <c r="H18" s="21" t="n"/>
      <c r="I18" s="21" t="n"/>
      <c r="J18" s="21" t="n"/>
      <c r="K18" s="21" t="n"/>
      <c r="L18" s="21" t="n"/>
      <c r="M18" s="21" t="n"/>
      <c r="N18" s="21" t="n"/>
      <c r="O18" s="21" t="n"/>
    </row>
    <row r="19">
      <c r="A19" s="3" t="inlineStr">
        <is>
          <t>Groceries &amp; household</t>
        </is>
      </c>
      <c r="B19" s="22" t="n"/>
      <c r="C19" s="22" t="n"/>
      <c r="D19" s="22" t="n"/>
      <c r="E19" s="22" t="n"/>
      <c r="F19" s="22" t="n"/>
      <c r="G19" s="22" t="n"/>
      <c r="H19" s="22" t="n"/>
      <c r="I19" s="22" t="n"/>
      <c r="J19" s="22" t="n"/>
      <c r="K19" s="22" t="n"/>
      <c r="L19" s="22" t="n"/>
      <c r="M19" s="22" t="n"/>
      <c r="N19" s="23">
        <f>SUM(B19:M19)</f>
        <v/>
      </c>
      <c r="O19" s="24">
        <f>IFERROR(AVERAGEIF(B19:M19,"&lt;&gt;0"),0)</f>
        <v/>
      </c>
    </row>
    <row r="20">
      <c r="A20" s="3" t="inlineStr">
        <is>
          <t>Eating out</t>
        </is>
      </c>
      <c r="B20" s="22" t="n"/>
      <c r="C20" s="22" t="n"/>
      <c r="D20" s="22" t="n"/>
      <c r="E20" s="22" t="n"/>
      <c r="F20" s="22" t="n"/>
      <c r="G20" s="22" t="n"/>
      <c r="H20" s="22" t="n"/>
      <c r="I20" s="22" t="n"/>
      <c r="J20" s="22" t="n"/>
      <c r="K20" s="22" t="n"/>
      <c r="L20" s="22" t="n"/>
      <c r="M20" s="22" t="n"/>
      <c r="N20" s="23">
        <f>SUM(B20:M20)</f>
        <v/>
      </c>
      <c r="O20" s="24">
        <f>IFERROR(AVERAGEIF(B20:M20,"&lt;&gt;0"),0)</f>
        <v/>
      </c>
    </row>
    <row r="21">
      <c r="A21" s="3" t="inlineStr">
        <is>
          <t>Shopping &amp; lifestyle</t>
        </is>
      </c>
      <c r="B21" s="22" t="n"/>
      <c r="C21" s="22" t="n"/>
      <c r="D21" s="22" t="n"/>
      <c r="E21" s="22" t="n"/>
      <c r="F21" s="22" t="n"/>
      <c r="G21" s="22" t="n"/>
      <c r="H21" s="22" t="n"/>
      <c r="I21" s="22" t="n"/>
      <c r="J21" s="22" t="n"/>
      <c r="K21" s="22" t="n"/>
      <c r="L21" s="22" t="n"/>
      <c r="M21" s="22" t="n"/>
      <c r="N21" s="23">
        <f>SUM(B21:M21)</f>
        <v/>
      </c>
      <c r="O21" s="24">
        <f>IFERROR(AVERAGEIF(B21:M21,"&lt;&gt;0"),0)</f>
        <v/>
      </c>
    </row>
    <row r="22">
      <c r="A22" s="3" t="inlineStr">
        <is>
          <t>Travel &amp; holidays</t>
        </is>
      </c>
      <c r="B22" s="22" t="n"/>
      <c r="C22" s="22" t="n"/>
      <c r="D22" s="22" t="n"/>
      <c r="E22" s="22" t="n"/>
      <c r="F22" s="22" t="n"/>
      <c r="G22" s="22" t="n"/>
      <c r="H22" s="22" t="n"/>
      <c r="I22" s="22" t="n"/>
      <c r="J22" s="22" t="n"/>
      <c r="K22" s="22" t="n"/>
      <c r="L22" s="22" t="n"/>
      <c r="M22" s="22" t="n"/>
      <c r="N22" s="23">
        <f>SUM(B22:M22)</f>
        <v/>
      </c>
      <c r="O22" s="24">
        <f>IFERROR(AVERAGEIF(B22:M22,"&lt;&gt;0"),0)</f>
        <v/>
      </c>
    </row>
    <row r="23">
      <c r="A23" s="3" t="inlineStr">
        <is>
          <t>Gifts &amp; giving</t>
        </is>
      </c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3">
        <f>SUM(B23:M23)</f>
        <v/>
      </c>
      <c r="O23" s="24">
        <f>IFERROR(AVERAGEIF(B23:M23,"&lt;&gt;0"),0)</f>
        <v/>
      </c>
    </row>
    <row r="24">
      <c r="A24" s="3" t="inlineStr">
        <is>
          <t>Everything else</t>
        </is>
      </c>
      <c r="B24" s="22" t="n"/>
      <c r="C24" s="22" t="n"/>
      <c r="D24" s="22" t="n"/>
      <c r="E24" s="22" t="n"/>
      <c r="F24" s="22" t="n"/>
      <c r="G24" s="22" t="n"/>
      <c r="H24" s="22" t="n"/>
      <c r="I24" s="22" t="n"/>
      <c r="J24" s="22" t="n"/>
      <c r="K24" s="22" t="n"/>
      <c r="L24" s="22" t="n"/>
      <c r="M24" s="22" t="n"/>
      <c r="N24" s="23">
        <f>SUM(B24:M24)</f>
        <v/>
      </c>
      <c r="O24" s="24">
        <f>IFERROR(AVERAGEIF(B24:M24,"&lt;&gt;0"),0)</f>
        <v/>
      </c>
    </row>
    <row r="26">
      <c r="A26" s="25" t="inlineStr">
        <is>
          <t>Total expenses</t>
        </is>
      </c>
      <c r="B26" s="26">
        <f>SUM(B10:B16)+SUM(B19:B24)</f>
        <v/>
      </c>
      <c r="C26" s="26">
        <f>SUM(C10:C16)+SUM(C19:C24)</f>
        <v/>
      </c>
      <c r="D26" s="26">
        <f>SUM(D10:D16)+SUM(D19:D24)</f>
        <v/>
      </c>
      <c r="E26" s="26">
        <f>SUM(E10:E16)+SUM(E19:E24)</f>
        <v/>
      </c>
      <c r="F26" s="26">
        <f>SUM(F10:F16)+SUM(F19:F24)</f>
        <v/>
      </c>
      <c r="G26" s="26">
        <f>SUM(G10:G16)+SUM(G19:G24)</f>
        <v/>
      </c>
      <c r="H26" s="26">
        <f>SUM(H10:H16)+SUM(H19:H24)</f>
        <v/>
      </c>
      <c r="I26" s="26">
        <f>SUM(I10:I16)+SUM(I19:I24)</f>
        <v/>
      </c>
      <c r="J26" s="26">
        <f>SUM(J10:J16)+SUM(J19:J24)</f>
        <v/>
      </c>
      <c r="K26" s="26">
        <f>SUM(K10:K16)+SUM(K19:K24)</f>
        <v/>
      </c>
      <c r="L26" s="26">
        <f>SUM(L10:L16)+SUM(L19:L24)</f>
        <v/>
      </c>
      <c r="M26" s="26">
        <f>SUM(M10:M16)+SUM(M19:M24)</f>
        <v/>
      </c>
      <c r="N26" s="26">
        <f>SUM(B26:M26)</f>
        <v/>
      </c>
      <c r="O26" s="26">
        <f>IFERROR(AVERAGEIF(B26:M26,"&gt;0"),0)</f>
        <v/>
      </c>
    </row>
    <row r="28">
      <c r="A28" s="25" t="inlineStr">
        <is>
          <t>Saved &amp; invested (income − expenses)</t>
        </is>
      </c>
      <c r="B28" s="27">
        <f>B7-B26</f>
        <v/>
      </c>
      <c r="C28" s="27">
        <f>C7-C26</f>
        <v/>
      </c>
      <c r="D28" s="27">
        <f>D7-D26</f>
        <v/>
      </c>
      <c r="E28" s="27">
        <f>E7-E26</f>
        <v/>
      </c>
      <c r="F28" s="27">
        <f>F7-F26</f>
        <v/>
      </c>
      <c r="G28" s="27">
        <f>G7-G26</f>
        <v/>
      </c>
      <c r="H28" s="27">
        <f>H7-H26</f>
        <v/>
      </c>
      <c r="I28" s="27">
        <f>I7-I26</f>
        <v/>
      </c>
      <c r="J28" s="27">
        <f>J7-J26</f>
        <v/>
      </c>
      <c r="K28" s="27">
        <f>K7-K26</f>
        <v/>
      </c>
      <c r="L28" s="27">
        <f>L7-L26</f>
        <v/>
      </c>
      <c r="M28" s="27">
        <f>M7-M26</f>
        <v/>
      </c>
      <c r="N28" s="27">
        <f>SUM(B28:M28)</f>
        <v/>
      </c>
    </row>
    <row r="29">
      <c r="A29" s="25" t="inlineStr">
        <is>
          <t>Savings rate</t>
        </is>
      </c>
      <c r="B29" s="28">
        <f>IF(B7=0,"",B28/B7)</f>
        <v/>
      </c>
      <c r="C29" s="28">
        <f>IF(C7=0,"",C28/C7)</f>
        <v/>
      </c>
      <c r="D29" s="28">
        <f>IF(D7=0,"",D28/D7)</f>
        <v/>
      </c>
      <c r="E29" s="28">
        <f>IF(E7=0,"",E28/E7)</f>
        <v/>
      </c>
      <c r="F29" s="28">
        <f>IF(F7=0,"",F28/F7)</f>
        <v/>
      </c>
      <c r="G29" s="28">
        <f>IF(G7=0,"",G28/G7)</f>
        <v/>
      </c>
      <c r="H29" s="28">
        <f>IF(H7=0,"",H28/H7)</f>
        <v/>
      </c>
      <c r="I29" s="28">
        <f>IF(I7=0,"",I28/I7)</f>
        <v/>
      </c>
      <c r="J29" s="28">
        <f>IF(J7=0,"",J28/J7)</f>
        <v/>
      </c>
      <c r="K29" s="28">
        <f>IF(K7=0,"",K28/K7)</f>
        <v/>
      </c>
      <c r="L29" s="28">
        <f>IF(L7=0,"",L28/L7)</f>
        <v/>
      </c>
      <c r="M29" s="28">
        <f>IF(M7=0,"",M28/M7)</f>
        <v/>
      </c>
      <c r="N29" s="28">
        <f>IF(N7=0,"",N28/N7)</f>
        <v/>
      </c>
    </row>
    <row r="31">
      <c r="A31" s="5" t="inlineStr">
        <is>
          <t>The savings-rate row shades from red (0%) through the 20% guideline to green (40%+). The dashboard reads everything on this tab automatically.</t>
        </is>
      </c>
    </row>
  </sheetData>
  <conditionalFormatting sqref="B29:M29">
    <cfRule type="colorScale" priority="1">
      <colorScale>
        <cfvo type="num" val="0"/>
        <cfvo type="num" val="0.2"/>
        <cfvo type="num" val="0.4"/>
        <color rgb="00F0999B"/>
        <color rgb="00FAEEDA"/>
        <color rgb="009FE1CB"/>
      </colorScale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J41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20" customWidth="1" min="2" max="2"/>
    <col width="20" customWidth="1" min="3" max="3"/>
    <col width="14" customWidth="1" min="4" max="4"/>
    <col width="30" customWidth="1" min="5" max="5"/>
    <col width="24" customWidth="1" min="7" max="7"/>
    <col width="13" customWidth="1" min="8" max="8"/>
    <col width="9" customWidth="1" min="9" max="9"/>
    <col width="22" customWidth="1" min="10" max="10"/>
  </cols>
  <sheetData>
    <row r="1">
      <c r="A1" s="1" t="inlineStr">
        <is>
          <t>Asset portfolio</t>
        </is>
      </c>
    </row>
    <row r="3">
      <c r="A3" s="29" t="inlineStr">
        <is>
          <t>Asset</t>
        </is>
      </c>
      <c r="B3" s="29" t="inlineStr">
        <is>
          <t>Type</t>
        </is>
      </c>
      <c r="C3" s="29" t="inlineStr">
        <is>
          <t>Institution / platform</t>
        </is>
      </c>
      <c r="D3" s="29" t="inlineStr">
        <is>
          <t>Value (S$)</t>
        </is>
      </c>
      <c r="E3" s="29" t="inlineStr">
        <is>
          <t>Notes</t>
        </is>
      </c>
      <c r="G3" s="4" t="inlineStr">
        <is>
          <t>ALLOCATION BY TYPE</t>
        </is>
      </c>
    </row>
    <row r="4">
      <c r="A4" s="30" t="n"/>
      <c r="B4" s="30" t="n"/>
      <c r="C4" s="30" t="n"/>
      <c r="D4" s="31" t="n"/>
      <c r="E4" s="30" t="n"/>
      <c r="G4" s="3" t="inlineStr">
        <is>
          <t>Cash</t>
        </is>
      </c>
      <c r="H4" s="32">
        <f>SUMIF($B$4:$B$28,G4,$D$4:$D$28)</f>
        <v/>
      </c>
      <c r="I4" s="33">
        <f>IF($D$30=0,"",H4/$D$30)</f>
        <v/>
      </c>
      <c r="J4" s="17">
        <f>IF($D$30=0,"",REPT("█",ROUND(H4/$D$30*20,0)))</f>
        <v/>
      </c>
    </row>
    <row r="5">
      <c r="A5" s="30" t="n"/>
      <c r="B5" s="30" t="n"/>
      <c r="C5" s="30" t="n"/>
      <c r="D5" s="31" t="n"/>
      <c r="E5" s="30" t="n"/>
      <c r="G5" s="3" t="inlineStr">
        <is>
          <t>High-interest savings</t>
        </is>
      </c>
      <c r="H5" s="32">
        <f>SUMIF($B$4:$B$28,G5,$D$4:$D$28)</f>
        <v/>
      </c>
      <c r="I5" s="33">
        <f>IF($D$30=0,"",H5/$D$30)</f>
        <v/>
      </c>
      <c r="J5" s="17">
        <f>IF($D$30=0,"",REPT("█",ROUND(H5/$D$30*20,0)))</f>
        <v/>
      </c>
    </row>
    <row r="6">
      <c r="A6" s="30" t="n"/>
      <c r="B6" s="30" t="n"/>
      <c r="C6" s="30" t="n"/>
      <c r="D6" s="31" t="n"/>
      <c r="E6" s="30" t="n"/>
      <c r="G6" s="3" t="inlineStr">
        <is>
          <t>SSB / T-bills</t>
        </is>
      </c>
      <c r="H6" s="32">
        <f>SUMIF($B$4:$B$28,G6,$D$4:$D$28)</f>
        <v/>
      </c>
      <c r="I6" s="33">
        <f>IF($D$30=0,"",H6/$D$30)</f>
        <v/>
      </c>
      <c r="J6" s="17">
        <f>IF($D$30=0,"",REPT("█",ROUND(H6/$D$30*20,0)))</f>
        <v/>
      </c>
    </row>
    <row r="7">
      <c r="A7" s="30" t="n"/>
      <c r="B7" s="30" t="n"/>
      <c r="C7" s="30" t="n"/>
      <c r="D7" s="31" t="n"/>
      <c r="E7" s="30" t="n"/>
      <c r="G7" s="3" t="inlineStr">
        <is>
          <t>Fixed deposit</t>
        </is>
      </c>
      <c r="H7" s="32">
        <f>SUMIF($B$4:$B$28,G7,$D$4:$D$28)</f>
        <v/>
      </c>
      <c r="I7" s="33">
        <f>IF($D$30=0,"",H7/$D$30)</f>
        <v/>
      </c>
      <c r="J7" s="17">
        <f>IF($D$30=0,"",REPT("█",ROUND(H7/$D$30*20,0)))</f>
        <v/>
      </c>
    </row>
    <row r="8">
      <c r="A8" s="30" t="n"/>
      <c r="B8" s="30" t="n"/>
      <c r="C8" s="30" t="n"/>
      <c r="D8" s="31" t="n"/>
      <c r="E8" s="30" t="n"/>
      <c r="G8" s="3" t="inlineStr">
        <is>
          <t>Cash management fund</t>
        </is>
      </c>
      <c r="H8" s="32">
        <f>SUMIF($B$4:$B$28,G8,$D$4:$D$28)</f>
        <v/>
      </c>
      <c r="I8" s="33">
        <f>IF($D$30=0,"",H8/$D$30)</f>
        <v/>
      </c>
      <c r="J8" s="17">
        <f>IF($D$30=0,"",REPT("█",ROUND(H8/$D$30*20,0)))</f>
        <v/>
      </c>
    </row>
    <row r="9">
      <c r="A9" s="30" t="n"/>
      <c r="B9" s="30" t="n"/>
      <c r="C9" s="30" t="n"/>
      <c r="D9" s="31" t="n"/>
      <c r="E9" s="30" t="n"/>
      <c r="G9" s="3" t="inlineStr">
        <is>
          <t>Equities / funds</t>
        </is>
      </c>
      <c r="H9" s="32">
        <f>SUMIF($B$4:$B$28,G9,$D$4:$D$28)</f>
        <v/>
      </c>
      <c r="I9" s="33">
        <f>IF($D$30=0,"",H9/$D$30)</f>
        <v/>
      </c>
      <c r="J9" s="17">
        <f>IF($D$30=0,"",REPT("█",ROUND(H9/$D$30*20,0)))</f>
        <v/>
      </c>
    </row>
    <row r="10">
      <c r="A10" s="30" t="n"/>
      <c r="B10" s="30" t="n"/>
      <c r="C10" s="30" t="n"/>
      <c r="D10" s="31" t="n"/>
      <c r="E10" s="30" t="n"/>
      <c r="G10" s="3" t="inlineStr">
        <is>
          <t>Bonds</t>
        </is>
      </c>
      <c r="H10" s="32">
        <f>SUMIF($B$4:$B$28,G10,$D$4:$D$28)</f>
        <v/>
      </c>
      <c r="I10" s="33">
        <f>IF($D$30=0,"",H10/$D$30)</f>
        <v/>
      </c>
      <c r="J10" s="17">
        <f>IF($D$30=0,"",REPT("█",ROUND(H10/$D$30*20,0)))</f>
        <v/>
      </c>
    </row>
    <row r="11">
      <c r="A11" s="30" t="n"/>
      <c r="B11" s="30" t="n"/>
      <c r="C11" s="30" t="n"/>
      <c r="D11" s="31" t="n"/>
      <c r="E11" s="30" t="n"/>
      <c r="G11" s="3" t="inlineStr">
        <is>
          <t>REITs</t>
        </is>
      </c>
      <c r="H11" s="32">
        <f>SUMIF($B$4:$B$28,G11,$D$4:$D$28)</f>
        <v/>
      </c>
      <c r="I11" s="33">
        <f>IF($D$30=0,"",H11/$D$30)</f>
        <v/>
      </c>
      <c r="J11" s="17">
        <f>IF($D$30=0,"",REPT("█",ROUND(H11/$D$30*20,0)))</f>
        <v/>
      </c>
    </row>
    <row r="12">
      <c r="A12" s="30" t="n"/>
      <c r="B12" s="30" t="n"/>
      <c r="C12" s="30" t="n"/>
      <c r="D12" s="31" t="n"/>
      <c r="E12" s="30" t="n"/>
      <c r="G12" s="3" t="inlineStr">
        <is>
          <t>Gold</t>
        </is>
      </c>
      <c r="H12" s="32">
        <f>SUMIF($B$4:$B$28,G12,$D$4:$D$28)</f>
        <v/>
      </c>
      <c r="I12" s="33">
        <f>IF($D$30=0,"",H12/$D$30)</f>
        <v/>
      </c>
      <c r="J12" s="17">
        <f>IF($D$30=0,"",REPT("█",ROUND(H12/$D$30*20,0)))</f>
        <v/>
      </c>
    </row>
    <row r="13">
      <c r="A13" s="30" t="n"/>
      <c r="B13" s="30" t="n"/>
      <c r="C13" s="30" t="n"/>
      <c r="D13" s="31" t="n"/>
      <c r="E13" s="30" t="n"/>
      <c r="G13" s="3" t="inlineStr">
        <is>
          <t>Property</t>
        </is>
      </c>
      <c r="H13" s="32">
        <f>SUMIF($B$4:$B$28,G13,$D$4:$D$28)</f>
        <v/>
      </c>
      <c r="I13" s="33">
        <f>IF($D$30=0,"",H13/$D$30)</f>
        <v/>
      </c>
      <c r="J13" s="17">
        <f>IF($D$30=0,"",REPT("█",ROUND(H13/$D$30*20,0)))</f>
        <v/>
      </c>
    </row>
    <row r="14">
      <c r="A14" s="30" t="n"/>
      <c r="B14" s="30" t="n"/>
      <c r="C14" s="30" t="n"/>
      <c r="D14" s="31" t="n"/>
      <c r="E14" s="30" t="n"/>
      <c r="G14" s="3" t="inlineStr">
        <is>
          <t>CPF OA</t>
        </is>
      </c>
      <c r="H14" s="32">
        <f>SUMIF($B$4:$B$28,G14,$D$4:$D$28)</f>
        <v/>
      </c>
      <c r="I14" s="33">
        <f>IF($D$30=0,"",H14/$D$30)</f>
        <v/>
      </c>
      <c r="J14" s="17">
        <f>IF($D$30=0,"",REPT("█",ROUND(H14/$D$30*20,0)))</f>
        <v/>
      </c>
    </row>
    <row r="15">
      <c r="A15" s="30" t="n"/>
      <c r="B15" s="30" t="n"/>
      <c r="C15" s="30" t="n"/>
      <c r="D15" s="31" t="n"/>
      <c r="E15" s="30" t="n"/>
      <c r="G15" s="3" t="inlineStr">
        <is>
          <t>CPF SA / RA</t>
        </is>
      </c>
      <c r="H15" s="32">
        <f>SUMIF($B$4:$B$28,G15,$D$4:$D$28)</f>
        <v/>
      </c>
      <c r="I15" s="33">
        <f>IF($D$30=0,"",H15/$D$30)</f>
        <v/>
      </c>
      <c r="J15" s="17">
        <f>IF($D$30=0,"",REPT("█",ROUND(H15/$D$30*20,0)))</f>
        <v/>
      </c>
    </row>
    <row r="16">
      <c r="A16" s="30" t="n"/>
      <c r="B16" s="30" t="n"/>
      <c r="C16" s="30" t="n"/>
      <c r="D16" s="31" t="n"/>
      <c r="E16" s="30" t="n"/>
      <c r="G16" s="3" t="inlineStr">
        <is>
          <t>CPF MediSave</t>
        </is>
      </c>
      <c r="H16" s="32">
        <f>SUMIF($B$4:$B$28,G16,$D$4:$D$28)</f>
        <v/>
      </c>
      <c r="I16" s="33">
        <f>IF($D$30=0,"",H16/$D$30)</f>
        <v/>
      </c>
      <c r="J16" s="17">
        <f>IF($D$30=0,"",REPT("█",ROUND(H16/$D$30*20,0)))</f>
        <v/>
      </c>
    </row>
    <row r="17">
      <c r="A17" s="30" t="n"/>
      <c r="B17" s="30" t="n"/>
      <c r="C17" s="30" t="n"/>
      <c r="D17" s="31" t="n"/>
      <c r="E17" s="30" t="n"/>
      <c r="G17" s="3" t="inlineStr">
        <is>
          <t>SRS</t>
        </is>
      </c>
      <c r="H17" s="32">
        <f>SUMIF($B$4:$B$28,G17,$D$4:$D$28)</f>
        <v/>
      </c>
      <c r="I17" s="33">
        <f>IF($D$30=0,"",H17/$D$30)</f>
        <v/>
      </c>
      <c r="J17" s="17">
        <f>IF($D$30=0,"",REPT("█",ROUND(H17/$D$30*20,0)))</f>
        <v/>
      </c>
    </row>
    <row r="18">
      <c r="A18" s="30" t="n"/>
      <c r="B18" s="30" t="n"/>
      <c r="C18" s="30" t="n"/>
      <c r="D18" s="31" t="n"/>
      <c r="E18" s="30" t="n"/>
      <c r="G18" s="3" t="inlineStr">
        <is>
          <t>Crypto</t>
        </is>
      </c>
      <c r="H18" s="32">
        <f>SUMIF($B$4:$B$28,G18,$D$4:$D$28)</f>
        <v/>
      </c>
      <c r="I18" s="33">
        <f>IF($D$30=0,"",H18/$D$30)</f>
        <v/>
      </c>
      <c r="J18" s="17">
        <f>IF($D$30=0,"",REPT("█",ROUND(H18/$D$30*20,0)))</f>
        <v/>
      </c>
    </row>
    <row r="19">
      <c r="A19" s="30" t="n"/>
      <c r="B19" s="30" t="n"/>
      <c r="C19" s="30" t="n"/>
      <c r="D19" s="31" t="n"/>
      <c r="E19" s="30" t="n"/>
      <c r="G19" s="3" t="inlineStr">
        <is>
          <t>Other</t>
        </is>
      </c>
      <c r="H19" s="32">
        <f>SUMIF($B$4:$B$28,G19,$D$4:$D$28)</f>
        <v/>
      </c>
      <c r="I19" s="33">
        <f>IF($D$30=0,"",H19/$D$30)</f>
        <v/>
      </c>
      <c r="J19" s="17">
        <f>IF($D$30=0,"",REPT("█",ROUND(H19/$D$30*20,0)))</f>
        <v/>
      </c>
    </row>
    <row r="20">
      <c r="A20" s="30" t="n"/>
      <c r="B20" s="30" t="n"/>
      <c r="C20" s="30" t="n"/>
      <c r="D20" s="31" t="n"/>
      <c r="E20" s="30" t="n"/>
    </row>
    <row r="21">
      <c r="A21" s="30" t="n"/>
      <c r="B21" s="30" t="n"/>
      <c r="C21" s="30" t="n"/>
      <c r="D21" s="31" t="n"/>
      <c r="E21" s="30" t="n"/>
      <c r="G21" s="25" t="inlineStr">
        <is>
          <t>Liquid (first five rows)</t>
        </is>
      </c>
      <c r="H21" s="26">
        <f>SUM(H4:H8)</f>
        <v/>
      </c>
    </row>
    <row r="22">
      <c r="A22" s="30" t="n"/>
      <c r="B22" s="30" t="n"/>
      <c r="C22" s="30" t="n"/>
      <c r="D22" s="31" t="n"/>
      <c r="E22" s="30" t="n"/>
      <c r="G22" s="3" t="inlineStr">
        <is>
          <t>Long-term &amp; locked</t>
        </is>
      </c>
      <c r="H22" s="32">
        <f>SUM(H9:H19)</f>
        <v/>
      </c>
    </row>
    <row r="23">
      <c r="A23" s="30" t="n"/>
      <c r="B23" s="30" t="n"/>
      <c r="C23" s="30" t="n"/>
      <c r="D23" s="31" t="n"/>
      <c r="E23" s="30" t="n"/>
    </row>
    <row r="24">
      <c r="A24" s="30" t="n"/>
      <c r="B24" s="30" t="n"/>
      <c r="C24" s="30" t="n"/>
      <c r="D24" s="31" t="n"/>
      <c r="E24" s="30" t="n"/>
    </row>
    <row r="25">
      <c r="A25" s="30" t="n"/>
      <c r="B25" s="30" t="n"/>
      <c r="C25" s="30" t="n"/>
      <c r="D25" s="31" t="n"/>
      <c r="E25" s="30" t="n"/>
    </row>
    <row r="26">
      <c r="A26" s="30" t="n"/>
      <c r="B26" s="30" t="n"/>
      <c r="C26" s="30" t="n"/>
      <c r="D26" s="31" t="n"/>
      <c r="E26" s="30" t="n"/>
    </row>
    <row r="27">
      <c r="A27" s="30" t="n"/>
      <c r="B27" s="30" t="n"/>
      <c r="C27" s="30" t="n"/>
      <c r="D27" s="31" t="n"/>
      <c r="E27" s="30" t="n"/>
    </row>
    <row r="28">
      <c r="A28" s="30" t="n"/>
      <c r="B28" s="30" t="n"/>
      <c r="C28" s="30" t="n"/>
      <c r="D28" s="31" t="n"/>
      <c r="E28" s="30" t="n"/>
    </row>
    <row r="30">
      <c r="C30" s="25" t="inlineStr">
        <is>
          <t>Total assets</t>
        </is>
      </c>
      <c r="D30" s="26">
        <f>SUM(D4:D28)</f>
        <v/>
      </c>
    </row>
    <row r="32">
      <c r="A32" s="20" t="inlineStr">
        <is>
          <t>LIABILITIES</t>
        </is>
      </c>
      <c r="B32" s="21" t="n"/>
      <c r="C32" s="21" t="n"/>
      <c r="D32" s="21" t="n"/>
      <c r="E32" s="21" t="n"/>
    </row>
    <row r="33">
      <c r="A33" s="3" t="inlineStr">
        <is>
          <t>Mortgage outstanding</t>
        </is>
      </c>
      <c r="D33" s="22" t="n"/>
    </row>
    <row r="34">
      <c r="A34" s="3" t="inlineStr">
        <is>
          <t>Car / other loans</t>
        </is>
      </c>
      <c r="D34" s="22" t="n"/>
    </row>
    <row r="35">
      <c r="A35" s="3" t="inlineStr">
        <is>
          <t>Credit card balances</t>
        </is>
      </c>
      <c r="D35" s="22" t="n"/>
    </row>
    <row r="36">
      <c r="A36" s="3" t="inlineStr">
        <is>
          <t>Other debts</t>
        </is>
      </c>
      <c r="D36" s="22" t="n"/>
    </row>
    <row r="37">
      <c r="C37" s="25" t="inlineStr">
        <is>
          <t>Total liabilities</t>
        </is>
      </c>
      <c r="D37" s="26">
        <f>SUM(D33:D36)</f>
        <v/>
      </c>
    </row>
    <row r="39">
      <c r="C39" s="34" t="inlineStr">
        <is>
          <t>NET WORTH</t>
        </is>
      </c>
      <c r="D39" s="35">
        <f>D30-D37</f>
        <v/>
      </c>
    </row>
    <row r="41">
      <c r="A41" s="5" t="inlineStr">
        <is>
          <t>Track it quarterly — if net worth rises each year, the details are working. The dashboard turns this tab into pictures.</t>
        </is>
      </c>
    </row>
  </sheetData>
  <dataValidations count="1">
    <dataValidation sqref="B4 B5 B6 B7 B8 B9 B10 B11 B12 B13 B14 B15 B16 B17 B18 B19 B20 B21 B22 B23 B24 B25 B26 B27 B28" showDropDown="0" showInputMessage="0" showErrorMessage="0" allowBlank="1" type="list">
      <formula1>"Cash,High-interest savings,SSB / T-bills,Fixed deposit,Cash management fund,Equities / funds,Bonds,REITs,Gold,Property,CPF OA,CPF SA / RA,CPF MediSave,SRS,Crypto,Other"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J36"/>
  <sheetViews>
    <sheetView showGridLines="0"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22" customWidth="1" min="3" max="3"/>
    <col width="20" customWidth="1" min="4" max="4"/>
    <col width="14" customWidth="1" min="5" max="5"/>
    <col width="13" customWidth="1" min="6" max="6"/>
    <col width="12" customWidth="1" min="7" max="7"/>
    <col width="14" customWidth="1" min="8" max="8"/>
    <col width="12" customWidth="1" min="9" max="9"/>
    <col width="26" customWidth="1" min="10" max="10"/>
  </cols>
  <sheetData>
    <row r="1">
      <c r="A1" s="1" t="inlineStr">
        <is>
          <t>Insurance summary — the whole household on one page</t>
        </is>
      </c>
    </row>
    <row r="3">
      <c r="A3" s="29" t="inlineStr">
        <is>
          <t>Person covered</t>
        </is>
      </c>
      <c r="B3" s="29" t="inlineStr">
        <is>
          <t>Insurer</t>
        </is>
      </c>
      <c r="C3" s="29" t="inlineStr">
        <is>
          <t>Policy name / no.</t>
        </is>
      </c>
      <c r="D3" s="29" t="inlineStr">
        <is>
          <t>Type</t>
        </is>
      </c>
      <c r="E3" s="29" t="inlineStr">
        <is>
          <t>Sum assured</t>
        </is>
      </c>
      <c r="F3" s="29" t="inlineStr">
        <is>
          <t>Premium / yr</t>
        </is>
      </c>
      <c r="G3" s="29" t="inlineStr">
        <is>
          <t>Pay mode</t>
        </is>
      </c>
      <c r="H3" s="29" t="inlineStr">
        <is>
          <t>Renew / expiry</t>
        </is>
      </c>
      <c r="I3" s="29" t="inlineStr">
        <is>
          <t>Nomination?</t>
        </is>
      </c>
      <c r="J3" s="29" t="inlineStr">
        <is>
          <t>Notes</t>
        </is>
      </c>
    </row>
    <row r="4">
      <c r="A4" s="30" t="n"/>
      <c r="B4" s="30" t="n"/>
      <c r="C4" s="30" t="n"/>
      <c r="D4" s="30" t="n"/>
      <c r="E4" s="31" t="n"/>
      <c r="F4" s="31" t="n"/>
      <c r="G4" s="30" t="n"/>
      <c r="H4" s="30" t="n"/>
      <c r="I4" s="30" t="n"/>
      <c r="J4" s="30" t="n"/>
    </row>
    <row r="5">
      <c r="A5" s="30" t="n"/>
      <c r="B5" s="30" t="n"/>
      <c r="C5" s="30" t="n"/>
      <c r="D5" s="30" t="n"/>
      <c r="E5" s="31" t="n"/>
      <c r="F5" s="31" t="n"/>
      <c r="G5" s="30" t="n"/>
      <c r="H5" s="30" t="n"/>
      <c r="I5" s="30" t="n"/>
      <c r="J5" s="30" t="n"/>
    </row>
    <row r="6">
      <c r="A6" s="30" t="n"/>
      <c r="B6" s="30" t="n"/>
      <c r="C6" s="30" t="n"/>
      <c r="D6" s="30" t="n"/>
      <c r="E6" s="31" t="n"/>
      <c r="F6" s="31" t="n"/>
      <c r="G6" s="30" t="n"/>
      <c r="H6" s="30" t="n"/>
      <c r="I6" s="30" t="n"/>
      <c r="J6" s="30" t="n"/>
    </row>
    <row r="7">
      <c r="A7" s="30" t="n"/>
      <c r="B7" s="30" t="n"/>
      <c r="C7" s="30" t="n"/>
      <c r="D7" s="30" t="n"/>
      <c r="E7" s="31" t="n"/>
      <c r="F7" s="31" t="n"/>
      <c r="G7" s="30" t="n"/>
      <c r="H7" s="30" t="n"/>
      <c r="I7" s="30" t="n"/>
      <c r="J7" s="30" t="n"/>
    </row>
    <row r="8">
      <c r="A8" s="30" t="n"/>
      <c r="B8" s="30" t="n"/>
      <c r="C8" s="30" t="n"/>
      <c r="D8" s="30" t="n"/>
      <c r="E8" s="31" t="n"/>
      <c r="F8" s="31" t="n"/>
      <c r="G8" s="30" t="n"/>
      <c r="H8" s="30" t="n"/>
      <c r="I8" s="30" t="n"/>
      <c r="J8" s="30" t="n"/>
    </row>
    <row r="9">
      <c r="A9" s="30" t="n"/>
      <c r="B9" s="30" t="n"/>
      <c r="C9" s="30" t="n"/>
      <c r="D9" s="30" t="n"/>
      <c r="E9" s="31" t="n"/>
      <c r="F9" s="31" t="n"/>
      <c r="G9" s="30" t="n"/>
      <c r="H9" s="30" t="n"/>
      <c r="I9" s="30" t="n"/>
      <c r="J9" s="30" t="n"/>
    </row>
    <row r="10">
      <c r="A10" s="30" t="n"/>
      <c r="B10" s="30" t="n"/>
      <c r="C10" s="30" t="n"/>
      <c r="D10" s="30" t="n"/>
      <c r="E10" s="31" t="n"/>
      <c r="F10" s="31" t="n"/>
      <c r="G10" s="30" t="n"/>
      <c r="H10" s="30" t="n"/>
      <c r="I10" s="30" t="n"/>
      <c r="J10" s="30" t="n"/>
    </row>
    <row r="11">
      <c r="A11" s="30" t="n"/>
      <c r="B11" s="30" t="n"/>
      <c r="C11" s="30" t="n"/>
      <c r="D11" s="30" t="n"/>
      <c r="E11" s="31" t="n"/>
      <c r="F11" s="31" t="n"/>
      <c r="G11" s="30" t="n"/>
      <c r="H11" s="30" t="n"/>
      <c r="I11" s="30" t="n"/>
      <c r="J11" s="30" t="n"/>
    </row>
    <row r="12">
      <c r="A12" s="30" t="n"/>
      <c r="B12" s="30" t="n"/>
      <c r="C12" s="30" t="n"/>
      <c r="D12" s="30" t="n"/>
      <c r="E12" s="31" t="n"/>
      <c r="F12" s="31" t="n"/>
      <c r="G12" s="30" t="n"/>
      <c r="H12" s="30" t="n"/>
      <c r="I12" s="30" t="n"/>
      <c r="J12" s="30" t="n"/>
    </row>
    <row r="13">
      <c r="A13" s="30" t="n"/>
      <c r="B13" s="30" t="n"/>
      <c r="C13" s="30" t="n"/>
      <c r="D13" s="30" t="n"/>
      <c r="E13" s="31" t="n"/>
      <c r="F13" s="31" t="n"/>
      <c r="G13" s="30" t="n"/>
      <c r="H13" s="30" t="n"/>
      <c r="I13" s="30" t="n"/>
      <c r="J13" s="30" t="n"/>
    </row>
    <row r="14">
      <c r="A14" s="30" t="n"/>
      <c r="B14" s="30" t="n"/>
      <c r="C14" s="30" t="n"/>
      <c r="D14" s="30" t="n"/>
      <c r="E14" s="31" t="n"/>
      <c r="F14" s="31" t="n"/>
      <c r="G14" s="30" t="n"/>
      <c r="H14" s="30" t="n"/>
      <c r="I14" s="30" t="n"/>
      <c r="J14" s="30" t="n"/>
    </row>
    <row r="15">
      <c r="A15" s="30" t="n"/>
      <c r="B15" s="30" t="n"/>
      <c r="C15" s="30" t="n"/>
      <c r="D15" s="30" t="n"/>
      <c r="E15" s="31" t="n"/>
      <c r="F15" s="31" t="n"/>
      <c r="G15" s="30" t="n"/>
      <c r="H15" s="30" t="n"/>
      <c r="I15" s="30" t="n"/>
      <c r="J15" s="30" t="n"/>
    </row>
    <row r="16">
      <c r="A16" s="30" t="n"/>
      <c r="B16" s="30" t="n"/>
      <c r="C16" s="30" t="n"/>
      <c r="D16" s="30" t="n"/>
      <c r="E16" s="31" t="n"/>
      <c r="F16" s="31" t="n"/>
      <c r="G16" s="30" t="n"/>
      <c r="H16" s="30" t="n"/>
      <c r="I16" s="30" t="n"/>
      <c r="J16" s="30" t="n"/>
    </row>
    <row r="17">
      <c r="A17" s="30" t="n"/>
      <c r="B17" s="30" t="n"/>
      <c r="C17" s="30" t="n"/>
      <c r="D17" s="30" t="n"/>
      <c r="E17" s="31" t="n"/>
      <c r="F17" s="31" t="n"/>
      <c r="G17" s="30" t="n"/>
      <c r="H17" s="30" t="n"/>
      <c r="I17" s="30" t="n"/>
      <c r="J17" s="30" t="n"/>
    </row>
    <row r="18">
      <c r="A18" s="30" t="n"/>
      <c r="B18" s="30" t="n"/>
      <c r="C18" s="30" t="n"/>
      <c r="D18" s="30" t="n"/>
      <c r="E18" s="31" t="n"/>
      <c r="F18" s="31" t="n"/>
      <c r="G18" s="30" t="n"/>
      <c r="H18" s="30" t="n"/>
      <c r="I18" s="30" t="n"/>
      <c r="J18" s="30" t="n"/>
    </row>
    <row r="19">
      <c r="A19" s="30" t="n"/>
      <c r="B19" s="30" t="n"/>
      <c r="C19" s="30" t="n"/>
      <c r="D19" s="30" t="n"/>
      <c r="E19" s="31" t="n"/>
      <c r="F19" s="31" t="n"/>
      <c r="G19" s="30" t="n"/>
      <c r="H19" s="30" t="n"/>
      <c r="I19" s="30" t="n"/>
      <c r="J19" s="30" t="n"/>
    </row>
    <row r="20">
      <c r="A20" s="30" t="n"/>
      <c r="B20" s="30" t="n"/>
      <c r="C20" s="30" t="n"/>
      <c r="D20" s="30" t="n"/>
      <c r="E20" s="31" t="n"/>
      <c r="F20" s="31" t="n"/>
      <c r="G20" s="30" t="n"/>
      <c r="H20" s="30" t="n"/>
      <c r="I20" s="30" t="n"/>
      <c r="J20" s="30" t="n"/>
    </row>
    <row r="21">
      <c r="A21" s="30" t="n"/>
      <c r="B21" s="30" t="n"/>
      <c r="C21" s="30" t="n"/>
      <c r="D21" s="30" t="n"/>
      <c r="E21" s="31" t="n"/>
      <c r="F21" s="31" t="n"/>
      <c r="G21" s="30" t="n"/>
      <c r="H21" s="30" t="n"/>
      <c r="I21" s="30" t="n"/>
      <c r="J21" s="30" t="n"/>
    </row>
    <row r="22">
      <c r="A22" s="30" t="n"/>
      <c r="B22" s="30" t="n"/>
      <c r="C22" s="30" t="n"/>
      <c r="D22" s="30" t="n"/>
      <c r="E22" s="31" t="n"/>
      <c r="F22" s="31" t="n"/>
      <c r="G22" s="30" t="n"/>
      <c r="H22" s="30" t="n"/>
      <c r="I22" s="30" t="n"/>
      <c r="J22" s="30" t="n"/>
    </row>
    <row r="23">
      <c r="A23" s="30" t="n"/>
      <c r="B23" s="30" t="n"/>
      <c r="C23" s="30" t="n"/>
      <c r="D23" s="30" t="n"/>
      <c r="E23" s="31" t="n"/>
      <c r="F23" s="31" t="n"/>
      <c r="G23" s="30" t="n"/>
      <c r="H23" s="30" t="n"/>
      <c r="I23" s="30" t="n"/>
      <c r="J23" s="30" t="n"/>
    </row>
    <row r="26">
      <c r="A26" s="20" t="inlineStr">
        <is>
          <t>HOUSEHOLD TOTALS</t>
        </is>
      </c>
      <c r="B26" s="21" t="n"/>
      <c r="C26" s="21" t="n"/>
      <c r="D26" s="21" t="n"/>
      <c r="E26" s="21" t="n"/>
      <c r="F26" s="21" t="n"/>
      <c r="G26" s="21" t="n"/>
      <c r="H26" s="21" t="n"/>
      <c r="I26" s="21" t="n"/>
      <c r="J26" s="21" t="n"/>
    </row>
    <row r="27">
      <c r="A27" s="3" t="inlineStr">
        <is>
          <t>Total death cover (term + whole life + ILP)</t>
        </is>
      </c>
      <c r="E27" s="26">
        <f>SUMIF(D4:D23,"Term life",E4:E23)+SUMIF(D4:D23,"Whole life",E4:E23)+SUMIF(D4:D23,"ILP",E4:E23)</f>
        <v/>
      </c>
    </row>
    <row r="28">
      <c r="A28" s="3" t="inlineStr">
        <is>
          <t>Total CI / Early CI cover</t>
        </is>
      </c>
      <c r="E28" s="26">
        <f>SUMIF(D4:D23,"CI / Early CI",E4:E23)</f>
        <v/>
      </c>
    </row>
    <row r="29">
      <c r="A29" s="3" t="inlineStr">
        <is>
          <t>Total premiums per year</t>
        </is>
      </c>
      <c r="F29" s="26">
        <f>SUM(F4:F23)</f>
        <v/>
      </c>
    </row>
    <row r="31">
      <c r="A31" s="3" t="inlineStr">
        <is>
          <t>Your household annual income</t>
        </is>
      </c>
      <c r="E31" s="22" t="n"/>
    </row>
    <row r="32">
      <c r="A32" s="3" t="inlineStr">
        <is>
          <t>Death cover ÷ income (guideline ~9–10×)</t>
        </is>
      </c>
      <c r="E32" s="36">
        <f>IF(E31=0,"",E27/E31)</f>
        <v/>
      </c>
    </row>
    <row r="33">
      <c r="A33" s="3" t="inlineStr">
        <is>
          <t>CI cover ÷ income (common guideline ~4×)</t>
        </is>
      </c>
      <c r="E33" s="37">
        <f>IF(E31=0,"",E28/E31)</f>
        <v/>
      </c>
    </row>
    <row r="34">
      <c r="A34" s="3" t="inlineStr">
        <is>
          <t>Premiums as % of income</t>
        </is>
      </c>
      <c r="E34" s="38">
        <f>IF(E31=0,"",F29/E31)</f>
        <v/>
      </c>
    </row>
    <row r="36">
      <c r="A36" s="5" t="inlineStr">
        <is>
          <t>One row per policy, for everyone in the household — including the ones not bought through me. Gaps show up only when it's all on one page.</t>
        </is>
      </c>
    </row>
  </sheetData>
  <dataValidations count="2">
    <dataValidation sqref="D4 D5 D6 D7 D8 D9 D10 D11 D12 D13 D14 D15 D16 D17 D18 D19 D20 D21 D22 D23" showDropDown="0" showInputMessage="0" showErrorMessage="0" allowBlank="1" type="list">
      <formula1>"Term life,Whole life,ILP,Integrated Shield,CI / Early CI,Personal accident,Disability income,CareShield supplement,Maternity,Travel (annual),Home / fire,Other"</formula1>
    </dataValidation>
    <dataValidation sqref="I4 I5 I6 I7 I8 I9 I10 I11 I12 I13 I14 I15 I16 I17 I18 I19 I20 I21 I22 I23" showDropDown="0" showInputMessage="0" showErrorMessage="0" allowBlank="1" type="list">
      <formula1>"Yes,No,N.A."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2026-07-07T02:22:57Z</dcterms:created>
  <dcterms:modified xmlns:dcterms="http://purl.org/dc/terms/" xmlns:xsi="http://www.w3.org/2001/XMLSchema-instance" xsi:type="dcterms:W3CDTF">2026-07-07T02:22:57Z</dcterms:modified>
</cp:coreProperties>
</file>